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ledi\Box\06. Youtube - Principal\1. Vídeos - Youtube\2025 - Vídeos YouTube\07. Julho\21. PROCX vs PROCV Qual a diferença Quando usar\"/>
    </mc:Choice>
  </mc:AlternateContent>
  <xr:revisionPtr revIDLastSave="0" documentId="13_ncr:1_{180526BF-085F-436D-B41B-7C4686B2A6CF}" xr6:coauthVersionLast="47" xr6:coauthVersionMax="47" xr10:uidLastSave="{00000000-0000-0000-0000-000000000000}"/>
  <bookViews>
    <workbookView xWindow="28680" yWindow="-120" windowWidth="29040" windowHeight="16440" activeTab="4" xr2:uid="{00000000-000D-0000-FFFF-FFFF00000000}"/>
  </bookViews>
  <sheets>
    <sheet name="PROCV" sheetId="1" r:id="rId1"/>
    <sheet name="PROCX" sheetId="2" r:id="rId2"/>
    <sheet name="PROCV (2)" sheetId="6" r:id="rId3"/>
    <sheet name="PROCX (2)" sheetId="4" r:id="rId4"/>
    <sheet name="PROCX (3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 a="1"/>
  <c r="C6" i="5" s="1"/>
  <c r="E7" i="4" a="1"/>
  <c r="E7" i="4" s="1"/>
  <c r="E8" i="4" a="1"/>
  <c r="E8" i="4" s="1"/>
  <c r="E9" i="4" a="1"/>
  <c r="E9" i="4" s="1"/>
  <c r="E10" i="4" a="1"/>
  <c r="E10" i="4" s="1"/>
  <c r="E11" i="4" a="1"/>
  <c r="E11" i="4" s="1"/>
  <c r="E12" i="4" a="1"/>
  <c r="E12" i="4" s="1"/>
  <c r="E13" i="4" a="1"/>
  <c r="E13" i="4" s="1"/>
  <c r="E14" i="4" a="1"/>
  <c r="E14" i="4" s="1"/>
  <c r="E15" i="4" a="1"/>
  <c r="E15" i="4" s="1"/>
  <c r="E16" i="4" a="1"/>
  <c r="E16" i="4" s="1"/>
  <c r="E17" i="4" a="1"/>
  <c r="E17" i="4" s="1"/>
  <c r="E18" i="4" a="1"/>
  <c r="E18" i="4" s="1"/>
  <c r="E19" i="4" a="1"/>
  <c r="E19" i="4" s="1"/>
  <c r="E20" i="4" a="1"/>
  <c r="E20" i="4" s="1"/>
  <c r="E21" i="4" a="1"/>
  <c r="E21" i="4" s="1"/>
  <c r="E22" i="4" a="1"/>
  <c r="E22" i="4" s="1"/>
  <c r="E23" i="4" a="1"/>
  <c r="E23" i="4" s="1"/>
  <c r="E24" i="4" a="1"/>
  <c r="E24" i="4" s="1"/>
  <c r="E25" i="4" a="1"/>
  <c r="E25" i="4" s="1"/>
  <c r="E6" i="4" a="1"/>
  <c r="E6" i="4" s="1"/>
  <c r="E7" i="6" a="1"/>
  <c r="E7" i="6" s="1"/>
  <c r="E8" i="6" a="1"/>
  <c r="E8" i="6" s="1"/>
  <c r="E9" i="6" a="1"/>
  <c r="E9" i="6"/>
  <c r="E10" i="6" a="1"/>
  <c r="E10" i="6" s="1"/>
  <c r="E11" i="6" a="1"/>
  <c r="E11" i="6" s="1"/>
  <c r="E12" i="6" a="1"/>
  <c r="E12" i="6" s="1"/>
  <c r="E13" i="6" a="1"/>
  <c r="E13" i="6" s="1"/>
  <c r="E14" i="6" a="1"/>
  <c r="E14" i="6" s="1"/>
  <c r="E15" i="6" a="1"/>
  <c r="E15" i="6"/>
  <c r="E16" i="6" a="1"/>
  <c r="E16" i="6" s="1"/>
  <c r="E17" i="6" a="1"/>
  <c r="E17" i="6"/>
  <c r="E18" i="6" a="1"/>
  <c r="E18" i="6" s="1"/>
  <c r="E19" i="6" a="1"/>
  <c r="E19" i="6" s="1"/>
  <c r="E20" i="6" a="1"/>
  <c r="E20" i="6" s="1"/>
  <c r="E21" i="6" a="1"/>
  <c r="E21" i="6" s="1"/>
  <c r="E22" i="6" a="1"/>
  <c r="E22" i="6" s="1"/>
  <c r="E23" i="6" a="1"/>
  <c r="E23" i="6" s="1"/>
  <c r="E24" i="6" a="1"/>
  <c r="E24" i="6" s="1"/>
  <c r="E25" i="6" a="1"/>
  <c r="E25" i="6" s="1"/>
  <c r="E6" i="6" a="1"/>
  <c r="E6" i="6" s="1"/>
  <c r="C6" i="2" a="1"/>
  <c r="C6" i="2" s="1"/>
  <c r="C6" i="1" a="1"/>
  <c r="C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<sst xmlns="http://schemas.openxmlformats.org/spreadsheetml/2006/main" count="270" uniqueCount="108">
  <si>
    <t>Código</t>
  </si>
  <si>
    <t>Nome</t>
  </si>
  <si>
    <t>Cargo</t>
  </si>
  <si>
    <t>Departamento</t>
  </si>
  <si>
    <t>Salário</t>
  </si>
  <si>
    <t>Ana Souza</t>
  </si>
  <si>
    <t>Analista Júnior</t>
  </si>
  <si>
    <t>RH</t>
  </si>
  <si>
    <t>Bruno Lima</t>
  </si>
  <si>
    <t>Coordenador</t>
  </si>
  <si>
    <t>Financeiro</t>
  </si>
  <si>
    <t>Carla Mendes</t>
  </si>
  <si>
    <t>Gerente</t>
  </si>
  <si>
    <t>Marketing</t>
  </si>
  <si>
    <t>Diego Castro</t>
  </si>
  <si>
    <t>Estagiário</t>
  </si>
  <si>
    <t>TI</t>
  </si>
  <si>
    <t>Érica Nunes</t>
  </si>
  <si>
    <t>Assistente</t>
  </si>
  <si>
    <t>PROCV</t>
  </si>
  <si>
    <t>PROCX</t>
  </si>
  <si>
    <t>Paciente</t>
  </si>
  <si>
    <t>CPF</t>
  </si>
  <si>
    <t>Data</t>
  </si>
  <si>
    <t>Especialidade</t>
  </si>
  <si>
    <t>Médico</t>
  </si>
  <si>
    <t>João da Silva</t>
  </si>
  <si>
    <t>111.222.333-44</t>
  </si>
  <si>
    <t>Clínica Geral</t>
  </si>
  <si>
    <t>Dr. Marcos</t>
  </si>
  <si>
    <t>Ana Oliveira</t>
  </si>
  <si>
    <t>555.666.777-88</t>
  </si>
  <si>
    <t>Ginecologia</t>
  </si>
  <si>
    <t>Dra. Paula</t>
  </si>
  <si>
    <t>Marina Rocha</t>
  </si>
  <si>
    <t>222.333.444-55</t>
  </si>
  <si>
    <t>Dermatologia</t>
  </si>
  <si>
    <t>Dra. Renata</t>
  </si>
  <si>
    <t>Paulo Nunes</t>
  </si>
  <si>
    <t>333.444.555-66</t>
  </si>
  <si>
    <t>Neurologia</t>
  </si>
  <si>
    <t>Dr. Felipe</t>
  </si>
  <si>
    <t>Carlos Mendes</t>
  </si>
  <si>
    <t>999.888.777-66</t>
  </si>
  <si>
    <t>Cardiologia</t>
  </si>
  <si>
    <t>Dr. Bruno</t>
  </si>
  <si>
    <t>Ortopedia</t>
  </si>
  <si>
    <t>Dr. Carlos</t>
  </si>
  <si>
    <t>Fisioterapia</t>
  </si>
  <si>
    <t>Dra. Aline</t>
  </si>
  <si>
    <t>ID do Pedido</t>
  </si>
  <si>
    <t>Descrição do Item</t>
  </si>
  <si>
    <t>Peso (kg)</t>
  </si>
  <si>
    <t>P001</t>
  </si>
  <si>
    <t>Cabo USB</t>
  </si>
  <si>
    <t>P002</t>
  </si>
  <si>
    <t>Notebook</t>
  </si>
  <si>
    <t>P003</t>
  </si>
  <si>
    <t>Monitor 24''</t>
  </si>
  <si>
    <t>P004</t>
  </si>
  <si>
    <t>HD Externo</t>
  </si>
  <si>
    <t>P005</t>
  </si>
  <si>
    <t>Impressora</t>
  </si>
  <si>
    <t>P006</t>
  </si>
  <si>
    <t>Fonte ATX</t>
  </si>
  <si>
    <t>P007</t>
  </si>
  <si>
    <t>Caixa de Som</t>
  </si>
  <si>
    <t>P008</t>
  </si>
  <si>
    <t>Kit Teclado e Mouse</t>
  </si>
  <si>
    <t>P009</t>
  </si>
  <si>
    <t>Roteador</t>
  </si>
  <si>
    <t>P010</t>
  </si>
  <si>
    <t>Webcam</t>
  </si>
  <si>
    <t>P011</t>
  </si>
  <si>
    <t>Tablet</t>
  </si>
  <si>
    <t>P012</t>
  </si>
  <si>
    <t>Smartphone</t>
  </si>
  <si>
    <t>P013</t>
  </si>
  <si>
    <t>Servidor</t>
  </si>
  <si>
    <t>P014</t>
  </si>
  <si>
    <t>Projeto Técnico</t>
  </si>
  <si>
    <t>P015</t>
  </si>
  <si>
    <t>Peça Mecânica</t>
  </si>
  <si>
    <t>P016</t>
  </si>
  <si>
    <t>Scanner A3</t>
  </si>
  <si>
    <t>P017</t>
  </si>
  <si>
    <t>Câmera de Segurança</t>
  </si>
  <si>
    <t>P018</t>
  </si>
  <si>
    <t>Toner</t>
  </si>
  <si>
    <t>P019</t>
  </si>
  <si>
    <t>Painel de LED</t>
  </si>
  <si>
    <t>P020</t>
  </si>
  <si>
    <t>Bateria Industrial</t>
  </si>
  <si>
    <t>Peso Máximo (kg)</t>
  </si>
  <si>
    <t>Tipo de Embalagem</t>
  </si>
  <si>
    <t>Transporte Preferencial</t>
  </si>
  <si>
    <t>Envelope Acolchoado</t>
  </si>
  <si>
    <t>Motoboy</t>
  </si>
  <si>
    <t>Caixa Pequena</t>
  </si>
  <si>
    <t>Correios</t>
  </si>
  <si>
    <t>Caixa Média</t>
  </si>
  <si>
    <t>Transportadora Padrão</t>
  </si>
  <si>
    <t>Caixa Grande</t>
  </si>
  <si>
    <t>Transportadora Rápida</t>
  </si>
  <si>
    <t>Caixa Reforçada</t>
  </si>
  <si>
    <t>Frete Especial</t>
  </si>
  <si>
    <t>Palete</t>
  </si>
  <si>
    <t>Logística Pesada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</si>
</sst>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A7047"/>
        <bgColor rgb="FF1A7047"/>
      </patternFill>
    </fill>
    <fill>
      <patternFill patternType="solid">
        <fgColor rgb="FF13678A"/>
        <bgColor rgb="FF1A7047"/>
      </patternFill>
    </fill>
    <fill>
      <patternFill patternType="solid">
        <fgColor rgb="FF13678A"/>
        <bgColor indexed="64"/>
      </patternFill>
    </fill>
  </fills>
  <borders count="1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medium">
        <color theme="0" tint="-0.34998626667073579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1" applyFont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11"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45C4B0"/>
        </patternFill>
      </fill>
    </dxf>
    <dxf>
      <fill>
        <patternFill>
          <bgColor rgb="FF9AEBA3"/>
        </patternFill>
      </fill>
    </dxf>
    <dxf>
      <fill>
        <patternFill>
          <bgColor rgb="FF9AEBA3"/>
        </patternFill>
      </fill>
    </dxf>
    <dxf>
      <fill>
        <patternFill>
          <bgColor rgb="FF9AEBA3"/>
        </patternFill>
      </fill>
    </dxf>
  </dxfs>
  <tableStyles count="0" defaultTableStyle="TableStyleMedium2" defaultPivotStyle="PivotStyleLight16"/>
  <colors>
    <mruColors>
      <color rgb="FF1A7047"/>
      <color rgb="FF45C4B0"/>
      <color rgb="FF13678A"/>
      <color rgb="FF9AE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8"/>
  <sheetViews>
    <sheetView showGridLines="0" zoomScale="220" zoomScaleNormal="220" workbookViewId="0">
      <selection activeCell="C6" sqref="C6"/>
    </sheetView>
  </sheetViews>
  <sheetFormatPr defaultRowHeight="19.8" customHeight="1" x14ac:dyDescent="0.3"/>
  <cols>
    <col min="2" max="2" width="14" customWidth="1"/>
    <col min="3" max="3" width="17.44140625" bestFit="1" customWidth="1"/>
    <col min="4" max="4" width="15.5546875" customWidth="1"/>
    <col min="5" max="6" width="14" customWidth="1"/>
  </cols>
  <sheetData>
    <row r="2" spans="2:6" ht="19.8" customHeight="1" x14ac:dyDescent="0.3">
      <c r="B2" s="7" t="s">
        <v>19</v>
      </c>
      <c r="C2" s="8"/>
      <c r="D2" s="8"/>
      <c r="E2" s="8"/>
      <c r="F2" s="9"/>
    </row>
    <row r="3" spans="2:6" ht="19.8" customHeight="1" x14ac:dyDescent="0.3">
      <c r="B3" s="10"/>
      <c r="C3" s="11"/>
      <c r="D3" s="11"/>
      <c r="E3" s="11"/>
      <c r="F3" s="12"/>
    </row>
    <row r="5" spans="2:6" ht="19.8" customHeight="1" x14ac:dyDescent="0.3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ht="19.8" customHeight="1" x14ac:dyDescent="0.3">
      <c r="B6" s="2">
        <v>107</v>
      </c>
      <c r="C6" s="2" t="str" cm="1">
        <f t="array" ref="C6">IFERROR(VLOOKUP($B$6,$B$9:$F$13,{2,3,4,5},0),"Verifique o código")</f>
        <v>Verifique o código</v>
      </c>
      <c r="D6" s="2"/>
      <c r="E6" s="2"/>
      <c r="F6" s="3"/>
    </row>
    <row r="7" spans="2:6" ht="13.2" customHeight="1" x14ac:dyDescent="0.3"/>
    <row r="8" spans="2:6" ht="19.8" customHeight="1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2:6" ht="19.8" customHeight="1" x14ac:dyDescent="0.3">
      <c r="B9" s="2">
        <v>101</v>
      </c>
      <c r="C9" s="2" t="s">
        <v>5</v>
      </c>
      <c r="D9" s="2" t="s">
        <v>6</v>
      </c>
      <c r="E9" s="2" t="s">
        <v>7</v>
      </c>
      <c r="F9" s="3">
        <v>3200</v>
      </c>
    </row>
    <row r="10" spans="2:6" ht="19.8" customHeight="1" x14ac:dyDescent="0.3">
      <c r="B10" s="2">
        <v>102</v>
      </c>
      <c r="C10" s="2" t="s">
        <v>8</v>
      </c>
      <c r="D10" s="2" t="s">
        <v>9</v>
      </c>
      <c r="E10" s="2" t="s">
        <v>10</v>
      </c>
      <c r="F10" s="3">
        <v>5800</v>
      </c>
    </row>
    <row r="11" spans="2:6" ht="19.8" customHeight="1" x14ac:dyDescent="0.3">
      <c r="B11" s="2">
        <v>103</v>
      </c>
      <c r="C11" s="2" t="s">
        <v>11</v>
      </c>
      <c r="D11" s="2" t="s">
        <v>12</v>
      </c>
      <c r="E11" s="2" t="s">
        <v>13</v>
      </c>
      <c r="F11" s="3">
        <v>8900</v>
      </c>
    </row>
    <row r="12" spans="2:6" ht="19.8" customHeight="1" x14ac:dyDescent="0.3">
      <c r="B12" s="2">
        <v>104</v>
      </c>
      <c r="C12" s="2" t="s">
        <v>14</v>
      </c>
      <c r="D12" s="2" t="s">
        <v>15</v>
      </c>
      <c r="E12" s="2" t="s">
        <v>16</v>
      </c>
      <c r="F12" s="3">
        <v>1500</v>
      </c>
    </row>
    <row r="13" spans="2:6" ht="19.8" customHeight="1" x14ac:dyDescent="0.3">
      <c r="B13" s="2">
        <v>105</v>
      </c>
      <c r="C13" s="2" t="s">
        <v>17</v>
      </c>
      <c r="D13" s="2" t="s">
        <v>18</v>
      </c>
      <c r="E13" s="2" t="s">
        <v>7</v>
      </c>
      <c r="F13" s="3">
        <v>2800</v>
      </c>
    </row>
    <row r="14" spans="2:6" ht="19.8" customHeight="1" x14ac:dyDescent="0.3">
      <c r="B14" s="2"/>
      <c r="C14" s="2"/>
      <c r="D14" s="2"/>
      <c r="E14" s="2"/>
      <c r="F14" s="3"/>
    </row>
    <row r="15" spans="2:6" ht="19.8" customHeight="1" x14ac:dyDescent="0.3">
      <c r="B15" s="2"/>
      <c r="C15" s="2"/>
      <c r="D15" s="2"/>
      <c r="E15" s="2"/>
      <c r="F15" s="3"/>
    </row>
    <row r="16" spans="2:6" ht="19.8" customHeight="1" x14ac:dyDescent="0.3">
      <c r="B16" s="2"/>
      <c r="C16" s="2"/>
      <c r="D16" s="2"/>
      <c r="E16" s="2"/>
      <c r="F16" s="3"/>
    </row>
    <row r="17" spans="2:6" ht="19.8" customHeight="1" x14ac:dyDescent="0.3">
      <c r="B17" s="2"/>
      <c r="C17" s="2"/>
      <c r="D17" s="2"/>
      <c r="E17" s="2"/>
      <c r="F17" s="3"/>
    </row>
    <row r="18" spans="2:6" ht="19.8" customHeight="1" x14ac:dyDescent="0.3">
      <c r="B18" s="2"/>
      <c r="C18" s="2"/>
      <c r="D18" s="2"/>
      <c r="E18" s="2"/>
      <c r="F18" s="3"/>
    </row>
  </sheetData>
  <mergeCells count="1">
    <mergeCell ref="B2:F3"/>
  </mergeCells>
  <conditionalFormatting sqref="B14:F18">
    <cfRule type="expression" dxfId="10" priority="14">
      <formula>$C14=$B$6</formula>
    </cfRule>
  </conditionalFormatting>
  <conditionalFormatting sqref="D9:F13 B9:B13">
    <cfRule type="expression" dxfId="9" priority="22">
      <formula>$B9=$B$6</formula>
    </cfRule>
  </conditionalFormatting>
  <conditionalFormatting sqref="C9:C13">
    <cfRule type="expression" dxfId="8" priority="1">
      <formula>$B9=$B$6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B815-E83B-44C6-A13F-1B1F3B5C7A45}">
  <dimension ref="B1:F18"/>
  <sheetViews>
    <sheetView showGridLines="0" zoomScale="205" zoomScaleNormal="205" workbookViewId="0">
      <selection activeCell="B7" sqref="B7"/>
    </sheetView>
  </sheetViews>
  <sheetFormatPr defaultRowHeight="19.8" customHeight="1" x14ac:dyDescent="0.3"/>
  <cols>
    <col min="2" max="2" width="14" customWidth="1"/>
    <col min="3" max="3" width="17.77734375" bestFit="1" customWidth="1"/>
    <col min="4" max="4" width="14.6640625" bestFit="1" customWidth="1"/>
    <col min="5" max="6" width="14" customWidth="1"/>
  </cols>
  <sheetData>
    <row r="1" spans="2:6" ht="19.8" customHeight="1" thickBot="1" x14ac:dyDescent="0.35"/>
    <row r="2" spans="2:6" ht="19.8" customHeight="1" x14ac:dyDescent="0.3">
      <c r="B2" s="13" t="s">
        <v>20</v>
      </c>
      <c r="C2" s="14"/>
      <c r="D2" s="14"/>
      <c r="E2" s="14"/>
      <c r="F2" s="15"/>
    </row>
    <row r="3" spans="2:6" ht="19.8" customHeight="1" thickBot="1" x14ac:dyDescent="0.35">
      <c r="B3" s="16"/>
      <c r="C3" s="17"/>
      <c r="D3" s="17"/>
      <c r="E3" s="17"/>
      <c r="F3" s="18"/>
    </row>
    <row r="5" spans="2:6" ht="19.8" customHeight="1" x14ac:dyDescent="0.3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2:6" ht="19.8" customHeight="1" x14ac:dyDescent="0.3">
      <c r="B6" s="2">
        <v>102</v>
      </c>
      <c r="C6" s="2" t="str" cm="1">
        <f t="array" ref="C6:F6">_xlfn.XLOOKUP(B6,B9:B13,C9:F13,"Verifique o código")</f>
        <v>Bruno Lima</v>
      </c>
      <c r="D6" s="2" t="str">
        <v>Coordenador</v>
      </c>
      <c r="E6" s="2" t="str">
        <v>Financeiro</v>
      </c>
      <c r="F6" s="3">
        <v>5800</v>
      </c>
    </row>
    <row r="7" spans="2:6" ht="13.2" customHeight="1" x14ac:dyDescent="0.3"/>
    <row r="8" spans="2:6" ht="19.8" customHeight="1" x14ac:dyDescent="0.3"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</row>
    <row r="9" spans="2:6" ht="19.8" customHeight="1" x14ac:dyDescent="0.3">
      <c r="B9" s="2">
        <v>101</v>
      </c>
      <c r="C9" s="2" t="s">
        <v>5</v>
      </c>
      <c r="D9" s="2" t="s">
        <v>6</v>
      </c>
      <c r="E9" s="2" t="s">
        <v>7</v>
      </c>
      <c r="F9" s="3">
        <v>3200</v>
      </c>
    </row>
    <row r="10" spans="2:6" ht="19.8" customHeight="1" x14ac:dyDescent="0.3">
      <c r="B10" s="2">
        <v>102</v>
      </c>
      <c r="C10" s="2" t="s">
        <v>8</v>
      </c>
      <c r="D10" s="2" t="s">
        <v>9</v>
      </c>
      <c r="E10" s="2" t="s">
        <v>10</v>
      </c>
      <c r="F10" s="3">
        <v>5800</v>
      </c>
    </row>
    <row r="11" spans="2:6" ht="19.8" customHeight="1" x14ac:dyDescent="0.3">
      <c r="B11" s="2">
        <v>103</v>
      </c>
      <c r="C11" s="2" t="s">
        <v>11</v>
      </c>
      <c r="D11" s="2" t="s">
        <v>12</v>
      </c>
      <c r="E11" s="2" t="s">
        <v>13</v>
      </c>
      <c r="F11" s="3">
        <v>8900</v>
      </c>
    </row>
    <row r="12" spans="2:6" ht="19.8" customHeight="1" x14ac:dyDescent="0.3">
      <c r="B12" s="2">
        <v>104</v>
      </c>
      <c r="C12" s="2" t="s">
        <v>14</v>
      </c>
      <c r="D12" s="2" t="s">
        <v>15</v>
      </c>
      <c r="E12" s="2" t="s">
        <v>16</v>
      </c>
      <c r="F12" s="3">
        <v>1500</v>
      </c>
    </row>
    <row r="13" spans="2:6" ht="19.8" customHeight="1" x14ac:dyDescent="0.3">
      <c r="B13" s="2">
        <v>105</v>
      </c>
      <c r="C13" s="2" t="s">
        <v>17</v>
      </c>
      <c r="D13" s="2" t="s">
        <v>18</v>
      </c>
      <c r="E13" s="2" t="s">
        <v>7</v>
      </c>
      <c r="F13" s="3">
        <v>2800</v>
      </c>
    </row>
    <row r="14" spans="2:6" ht="19.8" customHeight="1" x14ac:dyDescent="0.3">
      <c r="B14" s="2"/>
      <c r="C14" s="2"/>
      <c r="D14" s="2"/>
      <c r="E14" s="2"/>
      <c r="F14" s="3"/>
    </row>
    <row r="15" spans="2:6" ht="19.8" customHeight="1" x14ac:dyDescent="0.3">
      <c r="B15" s="2"/>
      <c r="C15" s="2"/>
      <c r="D15" s="2"/>
      <c r="E15" s="2"/>
      <c r="F15" s="3"/>
    </row>
    <row r="16" spans="2:6" ht="19.8" customHeight="1" x14ac:dyDescent="0.3">
      <c r="B16" s="2"/>
      <c r="C16" s="2"/>
      <c r="D16" s="2"/>
      <c r="E16" s="2"/>
      <c r="F16" s="3"/>
    </row>
    <row r="17" spans="2:6" ht="19.8" customHeight="1" x14ac:dyDescent="0.3">
      <c r="B17" s="2"/>
      <c r="C17" s="2"/>
      <c r="D17" s="2"/>
      <c r="E17" s="2"/>
      <c r="F17" s="3"/>
    </row>
    <row r="18" spans="2:6" ht="19.8" customHeight="1" x14ac:dyDescent="0.3">
      <c r="B18" s="2"/>
      <c r="C18" s="2"/>
      <c r="D18" s="2"/>
      <c r="E18" s="2"/>
      <c r="F18" s="3"/>
    </row>
  </sheetData>
  <mergeCells count="1">
    <mergeCell ref="B2:F3"/>
  </mergeCells>
  <conditionalFormatting sqref="B14:F18 D9:F13 B9:B13">
    <cfRule type="expression" dxfId="7" priority="12">
      <formula>$B9=$B$6</formula>
    </cfRule>
  </conditionalFormatting>
  <conditionalFormatting sqref="C9:C13">
    <cfRule type="expression" dxfId="6" priority="1">
      <formula>$B9=$B$6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7D27-05E8-4E6D-BE38-1BE3A77900D3}">
  <dimension ref="B2:J28"/>
  <sheetViews>
    <sheetView showGridLines="0" zoomScale="160" zoomScaleNormal="160" workbookViewId="0">
      <selection activeCell="E6" sqref="E6"/>
    </sheetView>
  </sheetViews>
  <sheetFormatPr defaultRowHeight="19.8" customHeight="1" x14ac:dyDescent="0.3"/>
  <cols>
    <col min="2" max="2" width="14.109375" bestFit="1" customWidth="1"/>
    <col min="3" max="3" width="20.6640625" bestFit="1" customWidth="1"/>
    <col min="4" max="4" width="11" bestFit="1" customWidth="1"/>
    <col min="5" max="5" width="18.77734375" bestFit="1" customWidth="1"/>
    <col min="6" max="6" width="20.44140625" bestFit="1" customWidth="1"/>
    <col min="8" max="8" width="15.109375" bestFit="1" customWidth="1"/>
    <col min="9" max="9" width="20.44140625" bestFit="1" customWidth="1"/>
    <col min="10" max="10" width="22.109375" bestFit="1" customWidth="1"/>
  </cols>
  <sheetData>
    <row r="2" spans="2:10" ht="19.8" customHeight="1" x14ac:dyDescent="0.3">
      <c r="B2" s="7" t="s">
        <v>19</v>
      </c>
      <c r="C2" s="8"/>
      <c r="D2" s="8"/>
      <c r="E2" s="8"/>
      <c r="F2" s="9"/>
    </row>
    <row r="3" spans="2:10" ht="19.8" customHeight="1" x14ac:dyDescent="0.3">
      <c r="B3" s="10"/>
      <c r="C3" s="11"/>
      <c r="D3" s="11"/>
      <c r="E3" s="11"/>
      <c r="F3" s="12"/>
    </row>
    <row r="5" spans="2:10" ht="19.8" customHeight="1" x14ac:dyDescent="0.3">
      <c r="B5" s="1" t="s">
        <v>50</v>
      </c>
      <c r="C5" s="1" t="s">
        <v>51</v>
      </c>
      <c r="D5" s="1" t="s">
        <v>52</v>
      </c>
      <c r="E5" s="1" t="s">
        <v>94</v>
      </c>
      <c r="F5" s="1" t="s">
        <v>95</v>
      </c>
      <c r="H5" s="1" t="s">
        <v>93</v>
      </c>
      <c r="I5" s="1" t="s">
        <v>94</v>
      </c>
      <c r="J5" s="1" t="s">
        <v>95</v>
      </c>
    </row>
    <row r="6" spans="2:10" ht="19.8" customHeight="1" x14ac:dyDescent="0.3">
      <c r="B6" s="2" t="s">
        <v>53</v>
      </c>
      <c r="C6" s="2" t="s">
        <v>54</v>
      </c>
      <c r="D6" s="6">
        <v>1.3</v>
      </c>
      <c r="E6" s="6" t="str" cm="1">
        <f t="array" ref="E6:F6">VLOOKUP(D6,$H$6:$J$11,{2,3},1)</f>
        <v>Envelope Acolchoado</v>
      </c>
      <c r="F6" s="6" t="str">
        <v>Motoboy</v>
      </c>
      <c r="H6" s="6">
        <v>1</v>
      </c>
      <c r="I6" s="2" t="s">
        <v>96</v>
      </c>
      <c r="J6" s="2" t="s">
        <v>97</v>
      </c>
    </row>
    <row r="7" spans="2:10" ht="13.2" customHeight="1" x14ac:dyDescent="0.3">
      <c r="B7" s="2" t="s">
        <v>55</v>
      </c>
      <c r="C7" s="2" t="s">
        <v>56</v>
      </c>
      <c r="D7" s="6">
        <v>2.1</v>
      </c>
      <c r="E7" s="6" t="str" cm="1">
        <f t="array" ref="E7:F7">VLOOKUP(D7,$H$6:$J$11,{2,3},1)</f>
        <v>Envelope Acolchoado</v>
      </c>
      <c r="F7" s="6" t="str">
        <v>Motoboy</v>
      </c>
      <c r="H7" s="6">
        <v>5</v>
      </c>
      <c r="I7" s="2" t="s">
        <v>98</v>
      </c>
      <c r="J7" s="2" t="s">
        <v>99</v>
      </c>
    </row>
    <row r="8" spans="2:10" ht="19.8" customHeight="1" x14ac:dyDescent="0.3">
      <c r="B8" s="2" t="s">
        <v>57</v>
      </c>
      <c r="C8" s="2" t="s">
        <v>58</v>
      </c>
      <c r="D8" s="6">
        <v>3.5</v>
      </c>
      <c r="E8" s="6" t="str" cm="1">
        <f t="array" ref="E8:F8">VLOOKUP(D8,$H$6:$J$11,{2,3},1)</f>
        <v>Envelope Acolchoado</v>
      </c>
      <c r="F8" s="6" t="str">
        <v>Motoboy</v>
      </c>
      <c r="H8" s="6">
        <v>10</v>
      </c>
      <c r="I8" s="2" t="s">
        <v>100</v>
      </c>
      <c r="J8" s="2" t="s">
        <v>101</v>
      </c>
    </row>
    <row r="9" spans="2:10" ht="19.8" customHeight="1" x14ac:dyDescent="0.3">
      <c r="B9" s="2" t="s">
        <v>59</v>
      </c>
      <c r="C9" s="2" t="s">
        <v>60</v>
      </c>
      <c r="D9" s="6">
        <v>0.9</v>
      </c>
      <c r="E9" s="6" t="e" cm="1">
        <f t="array" ref="E9">VLOOKUP(D9,$H$6:$J$11,{2,3},1)</f>
        <v>#N/A</v>
      </c>
      <c r="F9" s="6"/>
      <c r="H9" s="6">
        <v>20</v>
      </c>
      <c r="I9" s="2" t="s">
        <v>102</v>
      </c>
      <c r="J9" s="2" t="s">
        <v>103</v>
      </c>
    </row>
    <row r="10" spans="2:10" ht="19.8" customHeight="1" x14ac:dyDescent="0.3">
      <c r="B10" s="2" t="s">
        <v>61</v>
      </c>
      <c r="C10" s="2" t="s">
        <v>62</v>
      </c>
      <c r="D10" s="6">
        <v>6.8</v>
      </c>
      <c r="E10" s="6" t="str" cm="1">
        <f t="array" ref="E10:F10">VLOOKUP(D10,$H$6:$J$11,{2,3},1)</f>
        <v>Caixa Pequena</v>
      </c>
      <c r="F10" s="6" t="str">
        <v>Correios</v>
      </c>
      <c r="H10" s="6">
        <v>50</v>
      </c>
      <c r="I10" s="2" t="s">
        <v>104</v>
      </c>
      <c r="J10" s="2" t="s">
        <v>105</v>
      </c>
    </row>
    <row r="11" spans="2:10" ht="19.8" customHeight="1" x14ac:dyDescent="0.3">
      <c r="B11" s="2" t="s">
        <v>63</v>
      </c>
      <c r="C11" s="2" t="s">
        <v>64</v>
      </c>
      <c r="D11" s="6">
        <v>1.7</v>
      </c>
      <c r="E11" s="6" t="str" cm="1">
        <f t="array" ref="E11:F11">VLOOKUP(D11,$H$6:$J$11,{2,3},1)</f>
        <v>Envelope Acolchoado</v>
      </c>
      <c r="F11" s="6" t="str">
        <v>Motoboy</v>
      </c>
      <c r="H11" s="6">
        <v>100</v>
      </c>
      <c r="I11" s="2" t="s">
        <v>106</v>
      </c>
      <c r="J11" s="2" t="s">
        <v>107</v>
      </c>
    </row>
    <row r="12" spans="2:10" ht="19.8" customHeight="1" x14ac:dyDescent="0.3">
      <c r="B12" s="2" t="s">
        <v>65</v>
      </c>
      <c r="C12" s="2" t="s">
        <v>66</v>
      </c>
      <c r="D12" s="6">
        <v>4.4000000000000004</v>
      </c>
      <c r="E12" s="6" t="str" cm="1">
        <f t="array" ref="E12:F12">VLOOKUP(D12,$H$6:$J$11,{2,3},1)</f>
        <v>Envelope Acolchoado</v>
      </c>
      <c r="F12" s="6" t="str">
        <v>Motoboy</v>
      </c>
    </row>
    <row r="13" spans="2:10" ht="19.8" customHeight="1" x14ac:dyDescent="0.3">
      <c r="B13" s="2" t="s">
        <v>67</v>
      </c>
      <c r="C13" s="2" t="s">
        <v>68</v>
      </c>
      <c r="D13" s="6">
        <v>2</v>
      </c>
      <c r="E13" s="6" t="str" cm="1">
        <f t="array" ref="E13:F13">VLOOKUP(D13,$H$6:$J$11,{2,3},1)</f>
        <v>Envelope Acolchoado</v>
      </c>
      <c r="F13" s="6" t="str">
        <v>Motoboy</v>
      </c>
    </row>
    <row r="14" spans="2:10" ht="19.8" customHeight="1" x14ac:dyDescent="0.3">
      <c r="B14" s="2" t="s">
        <v>69</v>
      </c>
      <c r="C14" s="2" t="s">
        <v>70</v>
      </c>
      <c r="D14" s="6">
        <v>1.1000000000000001</v>
      </c>
      <c r="E14" s="6" t="str" cm="1">
        <f t="array" ref="E14:F14">VLOOKUP(D14,$H$6:$J$11,{2,3},1)</f>
        <v>Envelope Acolchoado</v>
      </c>
      <c r="F14" s="6" t="str">
        <v>Motoboy</v>
      </c>
    </row>
    <row r="15" spans="2:10" ht="19.8" customHeight="1" x14ac:dyDescent="0.3">
      <c r="B15" s="2" t="s">
        <v>71</v>
      </c>
      <c r="C15" s="2" t="s">
        <v>72</v>
      </c>
      <c r="D15" s="6">
        <v>0.8</v>
      </c>
      <c r="E15" s="6" t="e" cm="1">
        <f t="array" ref="E15">VLOOKUP(D15,$H$6:$J$11,{2,3},1)</f>
        <v>#N/A</v>
      </c>
      <c r="F15" s="6"/>
    </row>
    <row r="16" spans="2:10" ht="19.8" customHeight="1" x14ac:dyDescent="0.3">
      <c r="B16" s="2" t="s">
        <v>73</v>
      </c>
      <c r="C16" s="2" t="s">
        <v>74</v>
      </c>
      <c r="D16" s="6">
        <v>5.9</v>
      </c>
      <c r="E16" s="6" t="str" cm="1">
        <f t="array" ref="E16:F16">VLOOKUP(D16,$H$6:$J$11,{2,3},1)</f>
        <v>Caixa Pequena</v>
      </c>
      <c r="F16" s="6" t="str">
        <v>Correios</v>
      </c>
    </row>
    <row r="17" spans="2:6" ht="19.8" customHeight="1" x14ac:dyDescent="0.3">
      <c r="B17" s="2" t="s">
        <v>75</v>
      </c>
      <c r="C17" s="2" t="s">
        <v>76</v>
      </c>
      <c r="D17" s="6">
        <v>0.5</v>
      </c>
      <c r="E17" s="6" t="e" cm="1">
        <f t="array" ref="E17">VLOOKUP(D17,$H$6:$J$11,{2,3},1)</f>
        <v>#N/A</v>
      </c>
      <c r="F17" s="6"/>
    </row>
    <row r="18" spans="2:6" ht="19.8" customHeight="1" x14ac:dyDescent="0.3">
      <c r="B18" s="2" t="s">
        <v>77</v>
      </c>
      <c r="C18" s="2" t="s">
        <v>78</v>
      </c>
      <c r="D18" s="6">
        <v>22</v>
      </c>
      <c r="E18" s="6" t="str" cm="1">
        <f t="array" ref="E18:F18">VLOOKUP(D18,$H$6:$J$11,{2,3},1)</f>
        <v>Caixa Grande</v>
      </c>
      <c r="F18" s="6" t="str">
        <v>Transportadora Rápida</v>
      </c>
    </row>
    <row r="19" spans="2:6" ht="19.8" customHeight="1" x14ac:dyDescent="0.3">
      <c r="B19" s="2" t="s">
        <v>79</v>
      </c>
      <c r="C19" s="2" t="s">
        <v>80</v>
      </c>
      <c r="D19" s="6">
        <v>0.2</v>
      </c>
      <c r="E19" s="6" t="e" cm="1">
        <f t="array" ref="E19">VLOOKUP(D19,$H$6:$J$11,{2,3},1)</f>
        <v>#N/A</v>
      </c>
      <c r="F19" s="6"/>
    </row>
    <row r="20" spans="2:6" ht="19.8" customHeight="1" x14ac:dyDescent="0.3">
      <c r="B20" s="2" t="s">
        <v>81</v>
      </c>
      <c r="C20" s="2" t="s">
        <v>82</v>
      </c>
      <c r="D20" s="6">
        <v>9.3000000000000007</v>
      </c>
      <c r="E20" s="6" t="str" cm="1">
        <f t="array" ref="E20:F20">VLOOKUP(D20,$H$6:$J$11,{2,3},1)</f>
        <v>Caixa Pequena</v>
      </c>
      <c r="F20" s="6" t="str">
        <v>Correios</v>
      </c>
    </row>
    <row r="21" spans="2:6" ht="19.8" customHeight="1" x14ac:dyDescent="0.3">
      <c r="B21" s="2" t="s">
        <v>83</v>
      </c>
      <c r="C21" s="2" t="s">
        <v>84</v>
      </c>
      <c r="D21" s="6">
        <v>15</v>
      </c>
      <c r="E21" s="6" t="str" cm="1">
        <f t="array" ref="E21:F21">VLOOKUP(D21,$H$6:$J$11,{2,3},1)</f>
        <v>Caixa Média</v>
      </c>
      <c r="F21" s="6" t="str">
        <v>Transportadora Padrão</v>
      </c>
    </row>
    <row r="22" spans="2:6" ht="19.8" customHeight="1" x14ac:dyDescent="0.3">
      <c r="B22" s="2" t="s">
        <v>85</v>
      </c>
      <c r="C22" s="2" t="s">
        <v>86</v>
      </c>
      <c r="D22" s="6">
        <v>1.5</v>
      </c>
      <c r="E22" s="6" t="str" cm="1">
        <f t="array" ref="E22:F22">VLOOKUP(D22,$H$6:$J$11,{2,3},1)</f>
        <v>Envelope Acolchoado</v>
      </c>
      <c r="F22" s="6" t="str">
        <v>Motoboy</v>
      </c>
    </row>
    <row r="23" spans="2:6" ht="19.8" customHeight="1" x14ac:dyDescent="0.3">
      <c r="B23" s="2" t="s">
        <v>87</v>
      </c>
      <c r="C23" s="2" t="s">
        <v>88</v>
      </c>
      <c r="D23" s="6">
        <v>3.3</v>
      </c>
      <c r="E23" s="6" t="str" cm="1">
        <f t="array" ref="E23:F23">VLOOKUP(D23,$H$6:$J$11,{2,3},1)</f>
        <v>Envelope Acolchoado</v>
      </c>
      <c r="F23" s="6" t="str">
        <v>Motoboy</v>
      </c>
    </row>
    <row r="24" spans="2:6" ht="19.8" customHeight="1" x14ac:dyDescent="0.3">
      <c r="B24" s="2" t="s">
        <v>89</v>
      </c>
      <c r="C24" s="2" t="s">
        <v>90</v>
      </c>
      <c r="D24" s="6">
        <v>45</v>
      </c>
      <c r="E24" s="6" t="str" cm="1">
        <f t="array" ref="E24:F24">VLOOKUP(D24,$H$6:$J$11,{2,3},1)</f>
        <v>Caixa Grande</v>
      </c>
      <c r="F24" s="6" t="str">
        <v>Transportadora Rápida</v>
      </c>
    </row>
    <row r="25" spans="2:6" ht="19.8" customHeight="1" x14ac:dyDescent="0.3">
      <c r="B25" s="2" t="s">
        <v>91</v>
      </c>
      <c r="C25" s="2" t="s">
        <v>92</v>
      </c>
      <c r="D25" s="6">
        <v>75</v>
      </c>
      <c r="E25" s="6" t="str" cm="1">
        <f t="array" ref="E25:F25">VLOOKUP(D25,$H$6:$J$11,{2,3},1)</f>
        <v>Caixa Reforçada</v>
      </c>
      <c r="F25" s="6" t="str">
        <v>Frete Especial</v>
      </c>
    </row>
    <row r="26" spans="2:6" ht="19.8" customHeight="1" x14ac:dyDescent="0.3">
      <c r="E26" s="6"/>
    </row>
    <row r="28" spans="2:6" ht="19.8" customHeight="1" x14ac:dyDescent="0.3">
      <c r="B28" s="2" t="s">
        <v>34</v>
      </c>
      <c r="C28" s="2" t="s">
        <v>35</v>
      </c>
      <c r="D28" s="5">
        <v>45488</v>
      </c>
      <c r="E28" s="2" t="s">
        <v>36</v>
      </c>
      <c r="F28" s="3" t="s">
        <v>37</v>
      </c>
    </row>
  </sheetData>
  <mergeCells count="1">
    <mergeCell ref="B2:F3"/>
  </mergeCells>
  <conditionalFormatting sqref="B6:F6 B7:D25 F7:F25 E7:E26">
    <cfRule type="expression" dxfId="5" priority="1">
      <formula>$B6=#REF!</formula>
    </cfRule>
  </conditionalFormatting>
  <conditionalFormatting sqref="B28:F28">
    <cfRule type="expression" dxfId="4" priority="6">
      <formula>$B28=$B$6</formula>
    </cfRule>
  </conditionalFormatting>
  <conditionalFormatting sqref="H6:J11">
    <cfRule type="expression" dxfId="3" priority="3">
      <formula>$B6=#REF!</formula>
    </cfRule>
  </conditionalFormatting>
  <dataValidations disablePrompts="1" count="1">
    <dataValidation type="list" allowBlank="1" showInputMessage="1" showErrorMessage="1" sqref="B6" xr:uid="{5BC0330F-1120-4D04-B508-B684741664A1}">
      <formula1>$B$9:$B$28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2BAC-C78C-45C3-9DF4-A6EFB6243E57}">
  <dimension ref="B2:J25"/>
  <sheetViews>
    <sheetView showGridLines="0" zoomScale="145" zoomScaleNormal="145" workbookViewId="0">
      <selection activeCell="E6" sqref="E6"/>
    </sheetView>
  </sheetViews>
  <sheetFormatPr defaultRowHeight="19.8" customHeight="1" x14ac:dyDescent="0.3"/>
  <cols>
    <col min="2" max="2" width="14" customWidth="1"/>
    <col min="3" max="3" width="16.21875" customWidth="1"/>
    <col min="4" max="4" width="17.6640625" bestFit="1" customWidth="1"/>
    <col min="5" max="5" width="18.77734375" bestFit="1" customWidth="1"/>
    <col min="6" max="6" width="20.44140625" bestFit="1" customWidth="1"/>
    <col min="8" max="8" width="15.109375" bestFit="1" customWidth="1"/>
    <col min="9" max="9" width="20.109375" bestFit="1" customWidth="1"/>
    <col min="10" max="10" width="21.5546875" bestFit="1" customWidth="1"/>
  </cols>
  <sheetData>
    <row r="2" spans="2:10" ht="19.8" customHeight="1" x14ac:dyDescent="0.3">
      <c r="B2" s="19" t="s">
        <v>20</v>
      </c>
      <c r="C2" s="20"/>
      <c r="D2" s="20"/>
      <c r="E2" s="20"/>
      <c r="F2" s="20"/>
    </row>
    <row r="3" spans="2:10" ht="19.8" customHeight="1" x14ac:dyDescent="0.3">
      <c r="B3" s="19"/>
      <c r="C3" s="20"/>
      <c r="D3" s="20"/>
      <c r="E3" s="20"/>
      <c r="F3" s="20"/>
    </row>
    <row r="5" spans="2:10" ht="19.8" customHeight="1" x14ac:dyDescent="0.3">
      <c r="B5" s="4" t="s">
        <v>50</v>
      </c>
      <c r="C5" s="4" t="s">
        <v>51</v>
      </c>
      <c r="D5" s="4" t="s">
        <v>52</v>
      </c>
      <c r="E5" s="4" t="s">
        <v>94</v>
      </c>
      <c r="F5" s="4" t="s">
        <v>95</v>
      </c>
      <c r="H5" s="4" t="s">
        <v>93</v>
      </c>
      <c r="I5" s="4" t="s">
        <v>94</v>
      </c>
      <c r="J5" s="4" t="s">
        <v>95</v>
      </c>
    </row>
    <row r="6" spans="2:10" ht="19.8" customHeight="1" x14ac:dyDescent="0.3">
      <c r="B6" s="2" t="s">
        <v>53</v>
      </c>
      <c r="C6" s="2" t="s">
        <v>54</v>
      </c>
      <c r="D6" s="6">
        <v>1.3</v>
      </c>
      <c r="E6" s="6" t="str" cm="1">
        <f t="array" ref="E6:F6">_xlfn.XLOOKUP(D6,$H$6:$H$11,$I$6:$J$11,,1)</f>
        <v>Caixa Pequena</v>
      </c>
      <c r="F6" s="6" t="str">
        <v>Correios</v>
      </c>
      <c r="H6" s="6">
        <v>1</v>
      </c>
      <c r="I6" s="2" t="s">
        <v>96</v>
      </c>
      <c r="J6" s="2" t="s">
        <v>97</v>
      </c>
    </row>
    <row r="7" spans="2:10" ht="19.8" customHeight="1" x14ac:dyDescent="0.3">
      <c r="B7" s="2" t="s">
        <v>55</v>
      </c>
      <c r="C7" s="2" t="s">
        <v>56</v>
      </c>
      <c r="D7" s="6">
        <v>2.1</v>
      </c>
      <c r="E7" s="6" t="str" cm="1">
        <f t="array" ref="E7:F7">_xlfn.XLOOKUP(D7,$H$6:$H$11,$I$6:$J$11,,1)</f>
        <v>Caixa Pequena</v>
      </c>
      <c r="F7" s="6" t="str">
        <v>Correios</v>
      </c>
      <c r="H7" s="6">
        <v>5</v>
      </c>
      <c r="I7" s="2" t="s">
        <v>98</v>
      </c>
      <c r="J7" s="2" t="s">
        <v>99</v>
      </c>
    </row>
    <row r="8" spans="2:10" ht="19.8" customHeight="1" x14ac:dyDescent="0.3">
      <c r="B8" s="2" t="s">
        <v>57</v>
      </c>
      <c r="C8" s="2" t="s">
        <v>58</v>
      </c>
      <c r="D8" s="6">
        <v>3.5</v>
      </c>
      <c r="E8" s="6" t="str" cm="1">
        <f t="array" ref="E8:F8">_xlfn.XLOOKUP(D8,$H$6:$H$11,$I$6:$J$11,,1)</f>
        <v>Caixa Pequena</v>
      </c>
      <c r="F8" s="6" t="str">
        <v>Correios</v>
      </c>
      <c r="H8" s="6">
        <v>10</v>
      </c>
      <c r="I8" s="2" t="s">
        <v>100</v>
      </c>
      <c r="J8" s="2" t="s">
        <v>101</v>
      </c>
    </row>
    <row r="9" spans="2:10" ht="19.8" customHeight="1" x14ac:dyDescent="0.3">
      <c r="B9" s="2" t="s">
        <v>59</v>
      </c>
      <c r="C9" s="2" t="s">
        <v>60</v>
      </c>
      <c r="D9" s="6">
        <v>0.9</v>
      </c>
      <c r="E9" s="6" t="str" cm="1">
        <f t="array" ref="E9:F9">_xlfn.XLOOKUP(D9,$H$6:$H$11,$I$6:$J$11,,1)</f>
        <v>Envelope Acolchoado</v>
      </c>
      <c r="F9" s="6" t="str">
        <v>Motoboy</v>
      </c>
      <c r="H9" s="6">
        <v>20</v>
      </c>
      <c r="I9" s="2" t="s">
        <v>102</v>
      </c>
      <c r="J9" s="2" t="s">
        <v>103</v>
      </c>
    </row>
    <row r="10" spans="2:10" ht="19.8" customHeight="1" x14ac:dyDescent="0.3">
      <c r="B10" s="2" t="s">
        <v>61</v>
      </c>
      <c r="C10" s="2" t="s">
        <v>62</v>
      </c>
      <c r="D10" s="6">
        <v>6.8</v>
      </c>
      <c r="E10" s="6" t="str" cm="1">
        <f t="array" ref="E10:F10">_xlfn.XLOOKUP(D10,$H$6:$H$11,$I$6:$J$11,,1)</f>
        <v>Caixa Média</v>
      </c>
      <c r="F10" s="6" t="str">
        <v>Transportadora Padrão</v>
      </c>
      <c r="H10" s="6">
        <v>50</v>
      </c>
      <c r="I10" s="2" t="s">
        <v>104</v>
      </c>
      <c r="J10" s="2" t="s">
        <v>105</v>
      </c>
    </row>
    <row r="11" spans="2:10" ht="19.8" customHeight="1" x14ac:dyDescent="0.3">
      <c r="B11" s="2" t="s">
        <v>63</v>
      </c>
      <c r="C11" s="2" t="s">
        <v>64</v>
      </c>
      <c r="D11" s="6">
        <v>1.7</v>
      </c>
      <c r="E11" s="6" t="str" cm="1">
        <f t="array" ref="E11:F11">_xlfn.XLOOKUP(D11,$H$6:$H$11,$I$6:$J$11,,1)</f>
        <v>Caixa Pequena</v>
      </c>
      <c r="F11" s="6" t="str">
        <v>Correios</v>
      </c>
      <c r="H11" s="6">
        <v>100</v>
      </c>
      <c r="I11" s="2" t="s">
        <v>106</v>
      </c>
      <c r="J11" s="2" t="s">
        <v>107</v>
      </c>
    </row>
    <row r="12" spans="2:10" ht="19.8" customHeight="1" x14ac:dyDescent="0.3">
      <c r="B12" s="2" t="s">
        <v>65</v>
      </c>
      <c r="C12" s="2" t="s">
        <v>66</v>
      </c>
      <c r="D12" s="6">
        <v>4.4000000000000004</v>
      </c>
      <c r="E12" s="6" t="str" cm="1">
        <f t="array" ref="E12:F12">_xlfn.XLOOKUP(D12,$H$6:$H$11,$I$6:$J$11,,1)</f>
        <v>Caixa Pequena</v>
      </c>
      <c r="F12" s="6" t="str">
        <v>Correios</v>
      </c>
    </row>
    <row r="13" spans="2:10" ht="19.8" customHeight="1" x14ac:dyDescent="0.3">
      <c r="B13" s="2" t="s">
        <v>67</v>
      </c>
      <c r="C13" s="2" t="s">
        <v>68</v>
      </c>
      <c r="D13" s="6">
        <v>2</v>
      </c>
      <c r="E13" s="6" t="str" cm="1">
        <f t="array" ref="E13:F13">_xlfn.XLOOKUP(D13,$H$6:$H$11,$I$6:$J$11,,1)</f>
        <v>Caixa Pequena</v>
      </c>
      <c r="F13" s="6" t="str">
        <v>Correios</v>
      </c>
    </row>
    <row r="14" spans="2:10" ht="19.8" customHeight="1" x14ac:dyDescent="0.3">
      <c r="B14" s="2" t="s">
        <v>69</v>
      </c>
      <c r="C14" s="2" t="s">
        <v>70</v>
      </c>
      <c r="D14" s="6">
        <v>1.1000000000000001</v>
      </c>
      <c r="E14" s="6" t="str" cm="1">
        <f t="array" ref="E14:F14">_xlfn.XLOOKUP(D14,$H$6:$H$11,$I$6:$J$11,,1)</f>
        <v>Caixa Pequena</v>
      </c>
      <c r="F14" s="6" t="str">
        <v>Correios</v>
      </c>
    </row>
    <row r="15" spans="2:10" ht="19.8" customHeight="1" x14ac:dyDescent="0.3">
      <c r="B15" s="2" t="s">
        <v>71</v>
      </c>
      <c r="C15" s="2" t="s">
        <v>72</v>
      </c>
      <c r="D15" s="6">
        <v>0.8</v>
      </c>
      <c r="E15" s="6" t="str" cm="1">
        <f t="array" ref="E15:F15">_xlfn.XLOOKUP(D15,$H$6:$H$11,$I$6:$J$11,,1)</f>
        <v>Envelope Acolchoado</v>
      </c>
      <c r="F15" s="6" t="str">
        <v>Motoboy</v>
      </c>
    </row>
    <row r="16" spans="2:10" ht="19.8" customHeight="1" x14ac:dyDescent="0.3">
      <c r="B16" s="2" t="s">
        <v>73</v>
      </c>
      <c r="C16" s="2" t="s">
        <v>74</v>
      </c>
      <c r="D16" s="6">
        <v>5.9</v>
      </c>
      <c r="E16" s="6" t="str" cm="1">
        <f t="array" ref="E16:F16">_xlfn.XLOOKUP(D16,$H$6:$H$11,$I$6:$J$11,,1)</f>
        <v>Caixa Média</v>
      </c>
      <c r="F16" s="6" t="str">
        <v>Transportadora Padrão</v>
      </c>
    </row>
    <row r="17" spans="2:6" ht="19.8" customHeight="1" x14ac:dyDescent="0.3">
      <c r="B17" s="2" t="s">
        <v>75</v>
      </c>
      <c r="C17" s="2" t="s">
        <v>76</v>
      </c>
      <c r="D17" s="6">
        <v>0.5</v>
      </c>
      <c r="E17" s="6" t="str" cm="1">
        <f t="array" ref="E17:F17">_xlfn.XLOOKUP(D17,$H$6:$H$11,$I$6:$J$11,,1)</f>
        <v>Envelope Acolchoado</v>
      </c>
      <c r="F17" s="6" t="str">
        <v>Motoboy</v>
      </c>
    </row>
    <row r="18" spans="2:6" ht="19.8" customHeight="1" x14ac:dyDescent="0.3">
      <c r="B18" s="2" t="s">
        <v>77</v>
      </c>
      <c r="C18" s="2" t="s">
        <v>78</v>
      </c>
      <c r="D18" s="6">
        <v>22</v>
      </c>
      <c r="E18" s="6" t="str" cm="1">
        <f t="array" ref="E18:F18">_xlfn.XLOOKUP(D18,$H$6:$H$11,$I$6:$J$11,,1)</f>
        <v>Caixa Reforçada</v>
      </c>
      <c r="F18" s="6" t="str">
        <v>Frete Especial</v>
      </c>
    </row>
    <row r="19" spans="2:6" ht="19.8" customHeight="1" x14ac:dyDescent="0.3">
      <c r="B19" s="2" t="s">
        <v>79</v>
      </c>
      <c r="C19" s="2" t="s">
        <v>80</v>
      </c>
      <c r="D19" s="6">
        <v>0.2</v>
      </c>
      <c r="E19" s="6" t="str" cm="1">
        <f t="array" ref="E19:F19">_xlfn.XLOOKUP(D19,$H$6:$H$11,$I$6:$J$11,,1)</f>
        <v>Envelope Acolchoado</v>
      </c>
      <c r="F19" s="6" t="str">
        <v>Motoboy</v>
      </c>
    </row>
    <row r="20" spans="2:6" ht="19.8" customHeight="1" x14ac:dyDescent="0.3">
      <c r="B20" s="2" t="s">
        <v>81</v>
      </c>
      <c r="C20" s="2" t="s">
        <v>82</v>
      </c>
      <c r="D20" s="6">
        <v>9.3000000000000007</v>
      </c>
      <c r="E20" s="6" t="str" cm="1">
        <f t="array" ref="E20:F20">_xlfn.XLOOKUP(D20,$H$6:$H$11,$I$6:$J$11,,1)</f>
        <v>Caixa Média</v>
      </c>
      <c r="F20" s="6" t="str">
        <v>Transportadora Padrão</v>
      </c>
    </row>
    <row r="21" spans="2:6" ht="19.8" customHeight="1" x14ac:dyDescent="0.3">
      <c r="B21" s="2" t="s">
        <v>83</v>
      </c>
      <c r="C21" s="2" t="s">
        <v>84</v>
      </c>
      <c r="D21" s="6">
        <v>15</v>
      </c>
      <c r="E21" s="6" t="str" cm="1">
        <f t="array" ref="E21:F21">_xlfn.XLOOKUP(D21,$H$6:$H$11,$I$6:$J$11,,1)</f>
        <v>Caixa Grande</v>
      </c>
      <c r="F21" s="6" t="str">
        <v>Transportadora Rápida</v>
      </c>
    </row>
    <row r="22" spans="2:6" ht="19.8" customHeight="1" x14ac:dyDescent="0.3">
      <c r="B22" s="2" t="s">
        <v>85</v>
      </c>
      <c r="C22" s="2" t="s">
        <v>86</v>
      </c>
      <c r="D22" s="6">
        <v>1.5</v>
      </c>
      <c r="E22" s="6" t="str" cm="1">
        <f t="array" ref="E22:F22">_xlfn.XLOOKUP(D22,$H$6:$H$11,$I$6:$J$11,,1)</f>
        <v>Caixa Pequena</v>
      </c>
      <c r="F22" s="6" t="str">
        <v>Correios</v>
      </c>
    </row>
    <row r="23" spans="2:6" ht="19.8" customHeight="1" x14ac:dyDescent="0.3">
      <c r="B23" s="2" t="s">
        <v>87</v>
      </c>
      <c r="C23" s="2" t="s">
        <v>88</v>
      </c>
      <c r="D23" s="6">
        <v>3.3</v>
      </c>
      <c r="E23" s="6" t="str" cm="1">
        <f t="array" ref="E23:F23">_xlfn.XLOOKUP(D23,$H$6:$H$11,$I$6:$J$11,,1)</f>
        <v>Caixa Pequena</v>
      </c>
      <c r="F23" s="6" t="str">
        <v>Correios</v>
      </c>
    </row>
    <row r="24" spans="2:6" ht="19.8" customHeight="1" x14ac:dyDescent="0.3">
      <c r="B24" s="2" t="s">
        <v>89</v>
      </c>
      <c r="C24" s="2" t="s">
        <v>90</v>
      </c>
      <c r="D24" s="6">
        <v>45</v>
      </c>
      <c r="E24" s="6" t="str" cm="1">
        <f t="array" ref="E24:F24">_xlfn.XLOOKUP(D24,$H$6:$H$11,$I$6:$J$11,,1)</f>
        <v>Caixa Reforçada</v>
      </c>
      <c r="F24" s="6" t="str">
        <v>Frete Especial</v>
      </c>
    </row>
    <row r="25" spans="2:6" ht="19.8" customHeight="1" x14ac:dyDescent="0.3">
      <c r="B25" s="2" t="s">
        <v>91</v>
      </c>
      <c r="C25" s="2" t="s">
        <v>92</v>
      </c>
      <c r="D25" s="6">
        <v>75</v>
      </c>
      <c r="E25" s="6" t="str" cm="1">
        <f t="array" ref="E25:F25">_xlfn.XLOOKUP(D25,$H$6:$H$11,$I$6:$J$11,,1)</f>
        <v>Palete</v>
      </c>
      <c r="F25" s="6" t="str">
        <v>Logística Pesada</v>
      </c>
    </row>
  </sheetData>
  <sortState xmlns:xlrd2="http://schemas.microsoft.com/office/spreadsheetml/2017/richdata2" ref="B6:D25">
    <sortCondition ref="D6:D25"/>
  </sortState>
  <mergeCells count="1">
    <mergeCell ref="B2:F3"/>
  </mergeCells>
  <conditionalFormatting sqref="B6:F25">
    <cfRule type="expression" dxfId="2" priority="1">
      <formula>$B6=#REF!</formula>
    </cfRule>
  </conditionalFormatting>
  <conditionalFormatting sqref="H6:J11">
    <cfRule type="expression" dxfId="1" priority="3">
      <formula>$B6=#REF!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AAAF-2D34-4E65-9BAF-6FE5D73E8694}">
  <dimension ref="B1:F28"/>
  <sheetViews>
    <sheetView showGridLines="0" tabSelected="1" zoomScale="160" zoomScaleNormal="16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9.8" customHeight="1" x14ac:dyDescent="0.3"/>
  <cols>
    <col min="2" max="2" width="14" customWidth="1"/>
    <col min="3" max="3" width="16.21875" customWidth="1"/>
    <col min="4" max="4" width="17.6640625" bestFit="1" customWidth="1"/>
    <col min="5" max="6" width="14" customWidth="1"/>
  </cols>
  <sheetData>
    <row r="1" spans="2:6" ht="19.8" customHeight="1" thickBot="1" x14ac:dyDescent="0.35"/>
    <row r="2" spans="2:6" ht="19.8" customHeight="1" x14ac:dyDescent="0.3">
      <c r="B2" s="13" t="s">
        <v>20</v>
      </c>
      <c r="C2" s="14"/>
      <c r="D2" s="14"/>
      <c r="E2" s="14"/>
      <c r="F2" s="15"/>
    </row>
    <row r="3" spans="2:6" ht="19.8" customHeight="1" thickBot="1" x14ac:dyDescent="0.35">
      <c r="B3" s="16"/>
      <c r="C3" s="17"/>
      <c r="D3" s="17"/>
      <c r="E3" s="17"/>
      <c r="F3" s="18"/>
    </row>
    <row r="5" spans="2:6" ht="19.8" customHeight="1" x14ac:dyDescent="0.3">
      <c r="B5" s="4" t="s">
        <v>21</v>
      </c>
      <c r="C5" s="4" t="s">
        <v>22</v>
      </c>
      <c r="D5" s="4" t="s">
        <v>23</v>
      </c>
      <c r="E5" s="4" t="s">
        <v>24</v>
      </c>
      <c r="F5" s="4" t="s">
        <v>25</v>
      </c>
    </row>
    <row r="6" spans="2:6" ht="19.8" customHeight="1" x14ac:dyDescent="0.3">
      <c r="B6" s="2" t="s">
        <v>34</v>
      </c>
      <c r="C6" s="2" t="str" cm="1">
        <f t="array" ref="C6:F6">_xlfn.XLOOKUP(B6,B9:B28,C9:F28,,,-1)</f>
        <v>222.333.444-55</v>
      </c>
      <c r="D6" s="5">
        <v>45488</v>
      </c>
      <c r="E6" s="2" t="str">
        <v>Dermatologia</v>
      </c>
      <c r="F6" s="3" t="str">
        <v>Dra. Renata</v>
      </c>
    </row>
    <row r="7" spans="2:6" ht="13.2" customHeight="1" x14ac:dyDescent="0.3"/>
    <row r="8" spans="2:6" ht="19.8" customHeight="1" x14ac:dyDescent="0.3">
      <c r="B8" s="4" t="s">
        <v>21</v>
      </c>
      <c r="C8" s="4" t="s">
        <v>22</v>
      </c>
      <c r="D8" s="4" t="s">
        <v>23</v>
      </c>
      <c r="E8" s="4" t="s">
        <v>24</v>
      </c>
      <c r="F8" s="4" t="s">
        <v>25</v>
      </c>
    </row>
    <row r="9" spans="2:6" ht="19.8" customHeight="1" x14ac:dyDescent="0.3">
      <c r="B9" s="2" t="s">
        <v>26</v>
      </c>
      <c r="C9" s="2" t="s">
        <v>27</v>
      </c>
      <c r="D9" s="5">
        <v>45292</v>
      </c>
      <c r="E9" s="2" t="s">
        <v>28</v>
      </c>
      <c r="F9" s="3" t="s">
        <v>29</v>
      </c>
    </row>
    <row r="10" spans="2:6" ht="19.8" customHeight="1" x14ac:dyDescent="0.3">
      <c r="B10" s="2" t="s">
        <v>30</v>
      </c>
      <c r="C10" s="2" t="s">
        <v>31</v>
      </c>
      <c r="D10" s="5">
        <v>45296</v>
      </c>
      <c r="E10" s="2" t="s">
        <v>32</v>
      </c>
      <c r="F10" s="3" t="s">
        <v>33</v>
      </c>
    </row>
    <row r="11" spans="2:6" ht="19.8" customHeight="1" x14ac:dyDescent="0.3">
      <c r="B11" s="2" t="s">
        <v>34</v>
      </c>
      <c r="C11" s="2" t="s">
        <v>35</v>
      </c>
      <c r="D11" s="5">
        <v>45303</v>
      </c>
      <c r="E11" s="2" t="s">
        <v>36</v>
      </c>
      <c r="F11" s="3" t="s">
        <v>37</v>
      </c>
    </row>
    <row r="12" spans="2:6" ht="19.8" customHeight="1" x14ac:dyDescent="0.3">
      <c r="B12" s="2" t="s">
        <v>38</v>
      </c>
      <c r="C12" s="2" t="s">
        <v>39</v>
      </c>
      <c r="D12" s="5">
        <v>45306</v>
      </c>
      <c r="E12" s="2" t="s">
        <v>40</v>
      </c>
      <c r="F12" s="3" t="s">
        <v>41</v>
      </c>
    </row>
    <row r="13" spans="2:6" ht="19.8" customHeight="1" x14ac:dyDescent="0.3">
      <c r="B13" s="2" t="s">
        <v>42</v>
      </c>
      <c r="C13" s="2" t="s">
        <v>43</v>
      </c>
      <c r="D13" s="5">
        <v>45311</v>
      </c>
      <c r="E13" s="2" t="s">
        <v>44</v>
      </c>
      <c r="F13" s="3" t="s">
        <v>45</v>
      </c>
    </row>
    <row r="14" spans="2:6" ht="19.8" customHeight="1" x14ac:dyDescent="0.3">
      <c r="B14" s="2" t="s">
        <v>30</v>
      </c>
      <c r="C14" s="2" t="s">
        <v>31</v>
      </c>
      <c r="D14" s="5">
        <v>45342</v>
      </c>
      <c r="E14" s="2" t="s">
        <v>32</v>
      </c>
      <c r="F14" s="3" t="s">
        <v>33</v>
      </c>
    </row>
    <row r="15" spans="2:6" ht="19.8" customHeight="1" x14ac:dyDescent="0.3">
      <c r="B15" s="2" t="s">
        <v>42</v>
      </c>
      <c r="C15" s="2" t="s">
        <v>43</v>
      </c>
      <c r="D15" s="5">
        <v>45350</v>
      </c>
      <c r="E15" s="2" t="s">
        <v>44</v>
      </c>
      <c r="F15" s="3" t="s">
        <v>45</v>
      </c>
    </row>
    <row r="16" spans="2:6" ht="19.8" customHeight="1" x14ac:dyDescent="0.3">
      <c r="B16" s="2" t="s">
        <v>34</v>
      </c>
      <c r="C16" s="2" t="s">
        <v>35</v>
      </c>
      <c r="D16" s="5">
        <v>45361</v>
      </c>
      <c r="E16" s="2" t="s">
        <v>36</v>
      </c>
      <c r="F16" s="3" t="s">
        <v>37</v>
      </c>
    </row>
    <row r="17" spans="2:6" ht="19.8" customHeight="1" x14ac:dyDescent="0.3">
      <c r="B17" s="2" t="s">
        <v>26</v>
      </c>
      <c r="C17" s="2" t="s">
        <v>27</v>
      </c>
      <c r="D17" s="5">
        <v>45366</v>
      </c>
      <c r="E17" s="2" t="s">
        <v>46</v>
      </c>
      <c r="F17" s="3" t="s">
        <v>47</v>
      </c>
    </row>
    <row r="18" spans="2:6" ht="19.8" customHeight="1" x14ac:dyDescent="0.3">
      <c r="B18" s="2" t="s">
        <v>38</v>
      </c>
      <c r="C18" s="2" t="s">
        <v>39</v>
      </c>
      <c r="D18" s="5">
        <v>45369</v>
      </c>
      <c r="E18" s="2" t="s">
        <v>40</v>
      </c>
      <c r="F18" s="3" t="s">
        <v>41</v>
      </c>
    </row>
    <row r="19" spans="2:6" ht="19.8" customHeight="1" x14ac:dyDescent="0.3">
      <c r="B19" s="2" t="s">
        <v>30</v>
      </c>
      <c r="C19" s="2" t="s">
        <v>31</v>
      </c>
      <c r="D19" s="5">
        <v>45384</v>
      </c>
      <c r="E19" s="2" t="s">
        <v>28</v>
      </c>
      <c r="F19" s="3" t="s">
        <v>29</v>
      </c>
    </row>
    <row r="20" spans="2:6" ht="19.8" customHeight="1" x14ac:dyDescent="0.3">
      <c r="B20" s="2" t="s">
        <v>42</v>
      </c>
      <c r="C20" s="2" t="s">
        <v>43</v>
      </c>
      <c r="D20" s="5">
        <v>45392</v>
      </c>
      <c r="E20" s="2" t="s">
        <v>44</v>
      </c>
      <c r="F20" s="3" t="s">
        <v>45</v>
      </c>
    </row>
    <row r="21" spans="2:6" ht="19.8" customHeight="1" x14ac:dyDescent="0.3">
      <c r="B21" s="2" t="s">
        <v>26</v>
      </c>
      <c r="C21" s="2" t="s">
        <v>27</v>
      </c>
      <c r="D21" s="5">
        <v>45407</v>
      </c>
      <c r="E21" s="2" t="s">
        <v>46</v>
      </c>
      <c r="F21" s="3" t="s">
        <v>47</v>
      </c>
    </row>
    <row r="22" spans="2:6" ht="19.8" customHeight="1" x14ac:dyDescent="0.3">
      <c r="B22" s="2" t="s">
        <v>26</v>
      </c>
      <c r="C22" s="2" t="s">
        <v>27</v>
      </c>
      <c r="D22" s="5">
        <v>45413</v>
      </c>
      <c r="E22" s="2" t="s">
        <v>48</v>
      </c>
      <c r="F22" s="3" t="s">
        <v>49</v>
      </c>
    </row>
    <row r="23" spans="2:6" ht="19.8" customHeight="1" x14ac:dyDescent="0.3">
      <c r="B23" s="2" t="s">
        <v>30</v>
      </c>
      <c r="C23" s="2" t="s">
        <v>31</v>
      </c>
      <c r="D23" s="5">
        <v>45434</v>
      </c>
      <c r="E23" s="2" t="s">
        <v>32</v>
      </c>
      <c r="F23" s="3" t="s">
        <v>33</v>
      </c>
    </row>
    <row r="24" spans="2:6" ht="19.8" customHeight="1" x14ac:dyDescent="0.3">
      <c r="B24" s="2" t="s">
        <v>38</v>
      </c>
      <c r="C24" s="2" t="s">
        <v>39</v>
      </c>
      <c r="D24" s="5">
        <v>45437</v>
      </c>
      <c r="E24" s="2" t="s">
        <v>40</v>
      </c>
      <c r="F24" s="3" t="s">
        <v>41</v>
      </c>
    </row>
    <row r="25" spans="2:6" ht="19.8" customHeight="1" x14ac:dyDescent="0.3">
      <c r="B25" s="2" t="s">
        <v>42</v>
      </c>
      <c r="C25" s="2" t="s">
        <v>43</v>
      </c>
      <c r="D25" s="5">
        <v>45444</v>
      </c>
      <c r="E25" s="2" t="s">
        <v>48</v>
      </c>
      <c r="F25" s="3" t="s">
        <v>49</v>
      </c>
    </row>
    <row r="26" spans="2:6" ht="19.8" customHeight="1" x14ac:dyDescent="0.3">
      <c r="B26" s="2" t="s">
        <v>30</v>
      </c>
      <c r="C26" s="2" t="s">
        <v>31</v>
      </c>
      <c r="D26" s="5">
        <v>45483</v>
      </c>
      <c r="E26" s="2" t="s">
        <v>32</v>
      </c>
      <c r="F26" s="3" t="s">
        <v>33</v>
      </c>
    </row>
    <row r="27" spans="2:6" ht="19.8" customHeight="1" x14ac:dyDescent="0.3">
      <c r="B27" s="2" t="s">
        <v>26</v>
      </c>
      <c r="C27" s="2" t="s">
        <v>27</v>
      </c>
      <c r="D27" s="5">
        <v>45483</v>
      </c>
      <c r="E27" s="2" t="s">
        <v>28</v>
      </c>
      <c r="F27" s="3" t="s">
        <v>29</v>
      </c>
    </row>
    <row r="28" spans="2:6" ht="19.8" customHeight="1" x14ac:dyDescent="0.3">
      <c r="B28" s="2" t="s">
        <v>34</v>
      </c>
      <c r="C28" s="2" t="s">
        <v>35</v>
      </c>
      <c r="D28" s="5">
        <v>45488</v>
      </c>
      <c r="E28" s="2" t="s">
        <v>36</v>
      </c>
      <c r="F28" s="3" t="s">
        <v>37</v>
      </c>
    </row>
  </sheetData>
  <mergeCells count="1">
    <mergeCell ref="B2:F3"/>
  </mergeCells>
  <conditionalFormatting sqref="B9:F28">
    <cfRule type="expression" dxfId="0" priority="1">
      <formula>$B9=$B$6</formula>
    </cfRule>
  </conditionalFormatting>
  <dataValidations count="1">
    <dataValidation type="list" allowBlank="1" showInputMessage="1" showErrorMessage="1" sqref="B6" xr:uid="{35E4AF45-E1EC-42E2-9DB7-E04CBAFD611B}">
      <formula1>$B$9:$B$28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PROCV</vt:lpstr>
      <vt:lpstr>PROCX</vt:lpstr>
      <vt:lpstr>PROCV (2)</vt:lpstr>
      <vt:lpstr>PROCX (2)</vt:lpstr>
      <vt:lpstr>PROCX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Cledison Nascimento</cp:lastModifiedBy>
  <dcterms:created xsi:type="dcterms:W3CDTF">2015-06-05T18:17:20Z</dcterms:created>
  <dcterms:modified xsi:type="dcterms:W3CDTF">2025-07-21T02:14:57Z</dcterms:modified>
</cp:coreProperties>
</file>